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0740" activeTab="3"/>
  </bookViews>
  <sheets>
    <sheet name="Тек.ремонт" sheetId="1" r:id="rId1"/>
    <sheet name="Ком.услуги" sheetId="2" r:id="rId2"/>
    <sheet name="План работ на 2013 год" sheetId="3" r:id="rId3"/>
    <sheet name="Результат выполнения" sheetId="4" r:id="rId4"/>
  </sheets>
  <definedNames/>
  <calcPr fullCalcOnLoad="1" refMode="R1C1"/>
</workbook>
</file>

<file path=xl/sharedStrings.xml><?xml version="1.0" encoding="utf-8"?>
<sst xmlns="http://schemas.openxmlformats.org/spreadsheetml/2006/main" count="139" uniqueCount="89">
  <si>
    <t>Управляющей компании ООО «УК «Партнер»</t>
  </si>
  <si>
    <t>Год постройки</t>
  </si>
  <si>
    <t>год</t>
  </si>
  <si>
    <t>Общая площадь</t>
  </si>
  <si>
    <t>Остаток средств на начало года</t>
  </si>
  <si>
    <t>руб.</t>
  </si>
  <si>
    <t>Расходы на содержание и текущий ремонт общего имущества, всего</t>
  </si>
  <si>
    <t>Прибыль(+) / убыток(-)</t>
  </si>
  <si>
    <r>
      <t>м</t>
    </r>
    <r>
      <rPr>
        <sz val="12"/>
        <rFont val="Arial"/>
        <family val="2"/>
      </rPr>
      <t>²</t>
    </r>
  </si>
  <si>
    <t>Поставщик</t>
  </si>
  <si>
    <t>Коммунальные ресурсы</t>
  </si>
  <si>
    <t xml:space="preserve">Сумма </t>
  </si>
  <si>
    <t>Итого</t>
  </si>
  <si>
    <t>ООО "СТС"</t>
  </si>
  <si>
    <t>Кол-во</t>
  </si>
  <si>
    <t>ЗАО "ВСК"</t>
  </si>
  <si>
    <t>водоснабжение</t>
  </si>
  <si>
    <t>водоотведение</t>
  </si>
  <si>
    <t>ООО "ЭСКБ"</t>
  </si>
  <si>
    <t>электроэнергия</t>
  </si>
  <si>
    <t>ИТОГО</t>
  </si>
  <si>
    <t>тепловая энергия*</t>
  </si>
  <si>
    <t>подпитка*</t>
  </si>
  <si>
    <t>* за жилые помещения</t>
  </si>
  <si>
    <t>№ п/п</t>
  </si>
  <si>
    <t>Наименование работ и услуг</t>
  </si>
  <si>
    <t>Периодичность выполнения</t>
  </si>
  <si>
    <t>Стоимость, руб./м²</t>
  </si>
  <si>
    <t>Результат выполнения работы</t>
  </si>
  <si>
    <t>Гарантийный срок работы</t>
  </si>
  <si>
    <t>Конструктивные особенности</t>
  </si>
  <si>
    <t>Степень физического износа, %</t>
  </si>
  <si>
    <t>Техническое состояние</t>
  </si>
  <si>
    <t>План</t>
  </si>
  <si>
    <t>Факт</t>
  </si>
  <si>
    <t>выполнено</t>
  </si>
  <si>
    <t>по мере необходимости</t>
  </si>
  <si>
    <t>1 раз в год</t>
  </si>
  <si>
    <t>1 раз в год при подготовке к сезонной эксплуатации</t>
  </si>
  <si>
    <t>ОТЧЕТ за 2013 год</t>
  </si>
  <si>
    <t>Задолженность собственников за жилищно-коммунальные услуги на 01.01.2014 г.</t>
  </si>
  <si>
    <t>Потребление коммунальных ресурсов за 2013 год</t>
  </si>
  <si>
    <t>тепловая энергия**</t>
  </si>
  <si>
    <t>подпитка**</t>
  </si>
  <si>
    <t>** за нежилые помещения</t>
  </si>
  <si>
    <t>План работ по статье "Содержание и текущий ремонт общего имущества многоквартирного дома" на 2013 год</t>
  </si>
  <si>
    <t>Виды работ</t>
  </si>
  <si>
    <t>Объем работ</t>
  </si>
  <si>
    <t>Стоимость работ</t>
  </si>
  <si>
    <t>Срок проведения</t>
  </si>
  <si>
    <t>Установка дверных доводчиков</t>
  </si>
  <si>
    <t>Проверка дымоходов и вент.каналов</t>
  </si>
  <si>
    <t>Гос.поверка манометров</t>
  </si>
  <si>
    <t>Дезинфекция, дезинсекция, дератизация</t>
  </si>
  <si>
    <t>МОП</t>
  </si>
  <si>
    <t>Апрель-май 2013</t>
  </si>
  <si>
    <t>Обучение, переподготовка</t>
  </si>
  <si>
    <t>На сумму:</t>
  </si>
  <si>
    <t>Сведения о доходах и расходах по управлению МКД</t>
  </si>
  <si>
    <t>(по данным раздельного учета доходов и расходов)</t>
  </si>
  <si>
    <t>ежегодно</t>
  </si>
  <si>
    <t>по статье "Содержание и текущий ремонт общего имущества"</t>
  </si>
  <si>
    <t>Начислено за жилые и нежилые помещения</t>
  </si>
  <si>
    <t>Задолженность собственников за содержание и текущий ремонт общего имущества МКД на 01.01.2014 г.</t>
  </si>
  <si>
    <t>Доступных средств по статье "содержание и текущий ремонт общего имущества МКД" на 01.01.2014 г.</t>
  </si>
  <si>
    <t>Сведения о выполнении обязательств по договорам управления за 2013 год</t>
  </si>
  <si>
    <t>Промывка теплообменника ГВС</t>
  </si>
  <si>
    <t>Установка воздухоотводчиков</t>
  </si>
  <si>
    <t>24 шт.</t>
  </si>
  <si>
    <t>4 шт.</t>
  </si>
  <si>
    <t>50 шт.</t>
  </si>
  <si>
    <t>многоквартирного дома № 15 ул.Лазурная</t>
  </si>
  <si>
    <t>по многоквартирному дома № 15 ул.Лазурная</t>
  </si>
  <si>
    <t>2338,662 Гкал</t>
  </si>
  <si>
    <t>5,341 Тн</t>
  </si>
  <si>
    <t>95,905 Гкал</t>
  </si>
  <si>
    <t>0,259 Тн</t>
  </si>
  <si>
    <t>24866 м³</t>
  </si>
  <si>
    <t>375634 кВт*ч</t>
  </si>
  <si>
    <t>Лазурная, д. 15</t>
  </si>
  <si>
    <t>Облицовка камнем цоколя</t>
  </si>
  <si>
    <r>
      <t>3 м</t>
    </r>
    <r>
      <rPr>
        <sz val="12"/>
        <rFont val="Calibri"/>
        <family val="2"/>
      </rPr>
      <t>²</t>
    </r>
  </si>
  <si>
    <r>
      <t xml:space="preserve">Замена вентиля отопит. </t>
    </r>
    <r>
      <rPr>
        <sz val="12"/>
        <rFont val="Arial"/>
        <family val="2"/>
      </rPr>
      <t xml:space="preserve">Ø </t>
    </r>
    <r>
      <rPr>
        <sz val="12"/>
        <rFont val="Times New Roman"/>
        <family val="1"/>
      </rPr>
      <t>25</t>
    </r>
  </si>
  <si>
    <t>5 шт.</t>
  </si>
  <si>
    <t>Ремонт детской площадки</t>
  </si>
  <si>
    <t>Замена почтовых ящиков 2 шт. (6-х секц.)</t>
  </si>
  <si>
    <t>8 шт.</t>
  </si>
  <si>
    <t>194 кв.</t>
  </si>
  <si>
    <t>Испытание электроинструмента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</si>
</sst>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0.0"/>
    <numFmt numFmtId="179" formatCode="_-* #,##0.0_р_._-;\-* #,##0.0_р_._-;_-* &quot;-&quot;??_р_._-;_-@_-"/>
    <numFmt numFmtId="180" formatCode="_-* #,##0_р_._-;\-* #,##0_р_._-;_-* &quot;-&quot;??_р_._-;_-@_-"/>
    <numFmt numFmtId="181" formatCode="0.0%"/>
    <numFmt numFmtId="182" formatCode="0.000"/>
    <numFmt numFmtId="183" formatCode="#,##0.00_ ;\-#,##0.00\ "/>
    <numFmt numFmtId="184" formatCode="[$-419]mmmm\ yyyy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39" fontId="23" fillId="0" borderId="10" xfId="64" applyNumberFormat="1" applyFont="1" applyBorder="1" applyAlignment="1">
      <alignment horizontal="center" vertical="center" wrapText="1"/>
    </xf>
    <xf numFmtId="43" fontId="24" fillId="0" borderId="10" xfId="64" applyFont="1" applyBorder="1" applyAlignment="1">
      <alignment horizontal="left" vertical="center" wrapText="1"/>
    </xf>
    <xf numFmtId="171" fontId="22" fillId="0" borderId="10" xfId="6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71" fontId="22" fillId="0" borderId="10" xfId="6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0" xfId="53" applyFont="1" applyAlignment="1">
      <alignment vertical="center"/>
      <protection/>
    </xf>
    <xf numFmtId="0" fontId="21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 wrapText="1"/>
      <protection/>
    </xf>
    <xf numFmtId="0" fontId="22" fillId="0" borderId="10" xfId="53" applyFont="1" applyFill="1" applyBorder="1" applyAlignment="1">
      <alignment vertical="center"/>
      <protection/>
    </xf>
    <xf numFmtId="0" fontId="22" fillId="0" borderId="10" xfId="53" applyFont="1" applyFill="1" applyBorder="1" applyAlignment="1">
      <alignment horizontal="center" vertical="center"/>
      <protection/>
    </xf>
    <xf numFmtId="43" fontId="22" fillId="0" borderId="10" xfId="63" applyFont="1" applyFill="1" applyBorder="1" applyAlignment="1">
      <alignment horizontal="right" vertical="center"/>
    </xf>
    <xf numFmtId="184" fontId="22" fillId="0" borderId="10" xfId="53" applyNumberFormat="1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vertical="center" wrapText="1"/>
      <protection/>
    </xf>
    <xf numFmtId="43" fontId="22" fillId="0" borderId="10" xfId="63" applyFont="1" applyFill="1" applyBorder="1" applyAlignment="1">
      <alignment horizontal="center" vertical="center"/>
    </xf>
    <xf numFmtId="43" fontId="30" fillId="0" borderId="10" xfId="63" applyFont="1" applyFill="1" applyBorder="1" applyAlignment="1">
      <alignment horizontal="center" vertical="center"/>
    </xf>
    <xf numFmtId="0" fontId="30" fillId="0" borderId="13" xfId="53" applyFont="1" applyBorder="1" applyAlignment="1">
      <alignment vertical="center"/>
      <protection/>
    </xf>
    <xf numFmtId="0" fontId="21" fillId="0" borderId="0" xfId="53" applyFont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/>
      <protection/>
    </xf>
    <xf numFmtId="0" fontId="30" fillId="0" borderId="10" xfId="53" applyFont="1" applyBorder="1" applyAlignment="1">
      <alignment vertical="center"/>
      <protection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71" fontId="22" fillId="0" borderId="10" xfId="6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6" fillId="0" borderId="0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/>
      <protection/>
    </xf>
    <xf numFmtId="43" fontId="22" fillId="0" borderId="16" xfId="63" applyFont="1" applyFill="1" applyBorder="1" applyAlignment="1">
      <alignment horizontal="center" vertical="center"/>
    </xf>
    <xf numFmtId="43" fontId="22" fillId="0" borderId="17" xfId="63" applyFont="1" applyFill="1" applyBorder="1" applyAlignment="1">
      <alignment horizontal="center" vertical="center"/>
    </xf>
    <xf numFmtId="43" fontId="22" fillId="0" borderId="18" xfId="63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0" fillId="0" borderId="11" xfId="53" applyFont="1" applyBorder="1" applyAlignment="1">
      <alignment horizontal="center" vertical="center"/>
      <protection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СВОД 2008-2010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21"/>
  <sheetViews>
    <sheetView zoomScalePageLayoutView="0" workbookViewId="0" topLeftCell="A1">
      <selection activeCell="C15" sqref="C15:C17"/>
    </sheetView>
  </sheetViews>
  <sheetFormatPr defaultColWidth="9.140625" defaultRowHeight="12.75"/>
  <cols>
    <col min="1" max="1" width="56.140625" style="2" customWidth="1"/>
    <col min="2" max="2" width="19.57421875" style="2" customWidth="1"/>
    <col min="3" max="16384" width="9.140625" style="2" customWidth="1"/>
  </cols>
  <sheetData>
    <row r="1" spans="1:3" ht="15.75">
      <c r="A1" s="37" t="s">
        <v>58</v>
      </c>
      <c r="B1" s="37"/>
      <c r="C1" s="37"/>
    </row>
    <row r="2" spans="1:3" ht="15.75">
      <c r="A2" s="37" t="s">
        <v>59</v>
      </c>
      <c r="B2" s="37"/>
      <c r="C2" s="37"/>
    </row>
    <row r="4" spans="1:3" ht="15.75">
      <c r="A4" s="37" t="s">
        <v>39</v>
      </c>
      <c r="B4" s="37"/>
      <c r="C4" s="37"/>
    </row>
    <row r="5" spans="1:3" ht="15.75">
      <c r="A5" s="37" t="s">
        <v>0</v>
      </c>
      <c r="B5" s="37"/>
      <c r="C5" s="37"/>
    </row>
    <row r="6" spans="1:3" ht="15.75">
      <c r="A6" s="37" t="s">
        <v>61</v>
      </c>
      <c r="B6" s="37"/>
      <c r="C6" s="37"/>
    </row>
    <row r="7" spans="1:3" ht="15.75">
      <c r="A7" s="37" t="s">
        <v>71</v>
      </c>
      <c r="B7" s="37"/>
      <c r="C7" s="37"/>
    </row>
    <row r="8" spans="1:3" ht="15.75">
      <c r="A8" s="1"/>
      <c r="B8" s="1"/>
      <c r="C8" s="1"/>
    </row>
    <row r="9" spans="1:2" ht="15.75">
      <c r="A9" s="1"/>
      <c r="B9" s="1"/>
    </row>
    <row r="10" spans="1:3" ht="24.75" customHeight="1">
      <c r="A10" s="3" t="s">
        <v>1</v>
      </c>
      <c r="B10" s="4">
        <v>2010</v>
      </c>
      <c r="C10" s="5" t="s">
        <v>2</v>
      </c>
    </row>
    <row r="11" spans="1:3" ht="24.75" customHeight="1">
      <c r="A11" s="3" t="s">
        <v>3</v>
      </c>
      <c r="B11" s="4">
        <v>9956.26</v>
      </c>
      <c r="C11" s="5" t="s">
        <v>8</v>
      </c>
    </row>
    <row r="12" spans="1:3" ht="24.75" customHeight="1">
      <c r="A12" s="3" t="s">
        <v>4</v>
      </c>
      <c r="B12" s="6">
        <v>34526.01</v>
      </c>
      <c r="C12" s="5" t="s">
        <v>5</v>
      </c>
    </row>
    <row r="13" spans="1:3" ht="24.75" customHeight="1">
      <c r="A13" s="3" t="s">
        <v>62</v>
      </c>
      <c r="B13" s="6">
        <v>1756407.96</v>
      </c>
      <c r="C13" s="5" t="s">
        <v>5</v>
      </c>
    </row>
    <row r="14" spans="1:3" ht="31.5" customHeight="1">
      <c r="A14" s="3" t="s">
        <v>6</v>
      </c>
      <c r="B14" s="6">
        <v>1850651.11</v>
      </c>
      <c r="C14" s="5" t="s">
        <v>5</v>
      </c>
    </row>
    <row r="15" spans="1:3" ht="31.5" customHeight="1">
      <c r="A15" s="7" t="s">
        <v>7</v>
      </c>
      <c r="B15" s="6">
        <f>B12+B13-B14</f>
        <v>-59717.14000000013</v>
      </c>
      <c r="C15" s="5" t="s">
        <v>5</v>
      </c>
    </row>
    <row r="16" spans="1:3" ht="31.5" customHeight="1">
      <c r="A16" s="3" t="s">
        <v>63</v>
      </c>
      <c r="B16" s="6">
        <v>145394.34</v>
      </c>
      <c r="C16" s="5" t="s">
        <v>5</v>
      </c>
    </row>
    <row r="17" spans="1:3" ht="31.5" customHeight="1">
      <c r="A17" s="3" t="s">
        <v>64</v>
      </c>
      <c r="B17" s="6">
        <f>B15-B16</f>
        <v>-205111.48000000013</v>
      </c>
      <c r="C17" s="5" t="s">
        <v>5</v>
      </c>
    </row>
    <row r="18" spans="1:3" ht="31.5" customHeight="1">
      <c r="A18" s="3" t="s">
        <v>40</v>
      </c>
      <c r="B18" s="6">
        <v>307497.54</v>
      </c>
      <c r="C18" s="5" t="s">
        <v>5</v>
      </c>
    </row>
    <row r="21" spans="1:2" ht="15.75">
      <c r="A21" s="36"/>
      <c r="B21" s="36"/>
    </row>
  </sheetData>
  <sheetProtection/>
  <mergeCells count="7">
    <mergeCell ref="A21:B21"/>
    <mergeCell ref="A4:C4"/>
    <mergeCell ref="A5:C5"/>
    <mergeCell ref="A6:C6"/>
    <mergeCell ref="A7:C7"/>
    <mergeCell ref="A1:C1"/>
    <mergeCell ref="A2:C2"/>
  </mergeCells>
  <printOptions/>
  <pageMargins left="0.94" right="0.17" top="0.61" bottom="0.5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8.57421875" style="12" customWidth="1"/>
    <col min="2" max="2" width="26.8515625" style="12" customWidth="1"/>
    <col min="3" max="3" width="14.7109375" style="16" bestFit="1" customWidth="1"/>
    <col min="4" max="5" width="14.57421875" style="12" bestFit="1" customWidth="1"/>
    <col min="6" max="16384" width="9.140625" style="12" customWidth="1"/>
  </cols>
  <sheetData>
    <row r="1" spans="1:5" ht="18.75">
      <c r="A1" s="40" t="s">
        <v>41</v>
      </c>
      <c r="B1" s="40"/>
      <c r="C1" s="40"/>
      <c r="D1" s="40"/>
      <c r="E1" s="40"/>
    </row>
    <row r="2" spans="1:5" ht="18.75">
      <c r="A2" s="39" t="s">
        <v>72</v>
      </c>
      <c r="B2" s="39"/>
      <c r="C2" s="39"/>
      <c r="D2" s="39"/>
      <c r="E2" s="39"/>
    </row>
    <row r="3" spans="1:5" s="13" customFormat="1" ht="15.75">
      <c r="A3" s="11"/>
      <c r="B3" s="11"/>
      <c r="C3" s="11"/>
      <c r="D3" s="11"/>
      <c r="E3" s="11"/>
    </row>
    <row r="4" spans="1:5" ht="15.75">
      <c r="A4" s="10"/>
      <c r="B4" s="10"/>
      <c r="C4" s="10"/>
      <c r="D4" s="10"/>
      <c r="E4" s="10"/>
    </row>
    <row r="5" spans="1:5" ht="15.75">
      <c r="A5" s="4" t="s">
        <v>9</v>
      </c>
      <c r="B5" s="4" t="s">
        <v>10</v>
      </c>
      <c r="C5" s="4" t="s">
        <v>14</v>
      </c>
      <c r="D5" s="8" t="s">
        <v>11</v>
      </c>
      <c r="E5" s="9" t="s">
        <v>12</v>
      </c>
    </row>
    <row r="6" spans="1:5" ht="15.75">
      <c r="A6" s="42" t="s">
        <v>13</v>
      </c>
      <c r="B6" s="14" t="s">
        <v>21</v>
      </c>
      <c r="C6" s="4" t="s">
        <v>73</v>
      </c>
      <c r="D6" s="15">
        <v>1941952.06</v>
      </c>
      <c r="E6" s="41">
        <f>D6+D7</f>
        <v>1942375.9000000001</v>
      </c>
    </row>
    <row r="7" spans="1:5" ht="15.75">
      <c r="A7" s="43"/>
      <c r="B7" s="14" t="s">
        <v>22</v>
      </c>
      <c r="C7" s="4" t="s">
        <v>74</v>
      </c>
      <c r="D7" s="15">
        <v>423.84</v>
      </c>
      <c r="E7" s="41"/>
    </row>
    <row r="8" spans="1:5" ht="15.75">
      <c r="A8" s="43"/>
      <c r="B8" s="14" t="s">
        <v>42</v>
      </c>
      <c r="C8" s="4" t="s">
        <v>75</v>
      </c>
      <c r="D8" s="15">
        <f>75665.33+2852.17</f>
        <v>78517.5</v>
      </c>
      <c r="E8" s="41">
        <f>D8+D9</f>
        <v>78538.05</v>
      </c>
    </row>
    <row r="9" spans="1:5" ht="15.75">
      <c r="A9" s="44"/>
      <c r="B9" s="14" t="s">
        <v>43</v>
      </c>
      <c r="C9" s="4" t="s">
        <v>76</v>
      </c>
      <c r="D9" s="15">
        <v>20.55</v>
      </c>
      <c r="E9" s="41"/>
    </row>
    <row r="10" spans="1:5" ht="15.75">
      <c r="A10" s="38" t="s">
        <v>15</v>
      </c>
      <c r="B10" s="14" t="s">
        <v>16</v>
      </c>
      <c r="C10" s="4" t="s">
        <v>77</v>
      </c>
      <c r="D10" s="15">
        <f>188986.17+4179.31</f>
        <v>193165.48</v>
      </c>
      <c r="E10" s="41">
        <f>D10+D11</f>
        <v>376944.04000000004</v>
      </c>
    </row>
    <row r="11" spans="1:5" ht="15.75">
      <c r="A11" s="38"/>
      <c r="B11" s="14" t="s">
        <v>17</v>
      </c>
      <c r="C11" s="4" t="str">
        <f>C10</f>
        <v>24866 м³</v>
      </c>
      <c r="D11" s="15">
        <f>179802.36+3976.2</f>
        <v>183778.56</v>
      </c>
      <c r="E11" s="41"/>
    </row>
    <row r="12" spans="1:5" ht="15.75">
      <c r="A12" s="4" t="s">
        <v>18</v>
      </c>
      <c r="B12" s="14" t="s">
        <v>19</v>
      </c>
      <c r="C12" s="4" t="s">
        <v>78</v>
      </c>
      <c r="D12" s="15">
        <v>561708.76</v>
      </c>
      <c r="E12" s="15">
        <f>D12</f>
        <v>561708.76</v>
      </c>
    </row>
    <row r="13" spans="1:5" ht="15.75">
      <c r="A13" s="38" t="s">
        <v>20</v>
      </c>
      <c r="B13" s="38"/>
      <c r="C13" s="38"/>
      <c r="D13" s="38"/>
      <c r="E13" s="15">
        <f>SUM(E6:E12)</f>
        <v>2959566.75</v>
      </c>
    </row>
    <row r="15" ht="15.75">
      <c r="A15" s="12" t="s">
        <v>23</v>
      </c>
    </row>
    <row r="16" ht="15.75">
      <c r="A16" s="12" t="s">
        <v>44</v>
      </c>
    </row>
  </sheetData>
  <sheetProtection/>
  <mergeCells count="8">
    <mergeCell ref="A13:D13"/>
    <mergeCell ref="A2:E2"/>
    <mergeCell ref="A1:E1"/>
    <mergeCell ref="E6:E7"/>
    <mergeCell ref="A10:A11"/>
    <mergeCell ref="E10:E11"/>
    <mergeCell ref="A6:A9"/>
    <mergeCell ref="E8:E9"/>
  </mergeCells>
  <printOptions/>
  <pageMargins left="0.75" right="0.39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zoomScale="85" zoomScaleNormal="85" zoomScalePageLayoutView="0" workbookViewId="0" topLeftCell="A1">
      <selection activeCell="B6" sqref="B6:D17"/>
    </sheetView>
  </sheetViews>
  <sheetFormatPr defaultColWidth="9.140625" defaultRowHeight="12.75"/>
  <cols>
    <col min="1" max="1" width="6.7109375" style="19" customWidth="1"/>
    <col min="2" max="2" width="42.28125" style="19" customWidth="1"/>
    <col min="3" max="3" width="9.140625" style="20" customWidth="1"/>
    <col min="4" max="4" width="18.00390625" style="20" bestFit="1" customWidth="1"/>
    <col min="5" max="5" width="23.28125" style="20" bestFit="1" customWidth="1"/>
    <col min="6" max="16384" width="9.140625" style="19" customWidth="1"/>
  </cols>
  <sheetData>
    <row r="2" spans="1:5" ht="45.75" customHeight="1">
      <c r="A2" s="45" t="s">
        <v>45</v>
      </c>
      <c r="B2" s="45"/>
      <c r="C2" s="45"/>
      <c r="D2" s="45"/>
      <c r="E2" s="45"/>
    </row>
    <row r="4" spans="1:5" ht="15.75">
      <c r="A4" s="46" t="s">
        <v>79</v>
      </c>
      <c r="B4" s="46"/>
      <c r="C4" s="46"/>
      <c r="D4" s="46"/>
      <c r="E4" s="46"/>
    </row>
    <row r="5" spans="1:5" ht="31.5">
      <c r="A5" s="22" t="s">
        <v>24</v>
      </c>
      <c r="B5" s="22" t="s">
        <v>46</v>
      </c>
      <c r="C5" s="22" t="s">
        <v>47</v>
      </c>
      <c r="D5" s="22" t="s">
        <v>48</v>
      </c>
      <c r="E5" s="22" t="s">
        <v>49</v>
      </c>
    </row>
    <row r="6" spans="1:5" ht="15.75">
      <c r="A6" s="22">
        <v>1</v>
      </c>
      <c r="B6" s="24" t="s">
        <v>67</v>
      </c>
      <c r="C6" s="25" t="s">
        <v>70</v>
      </c>
      <c r="D6" s="26">
        <v>40510.25</v>
      </c>
      <c r="E6" s="27">
        <v>41518</v>
      </c>
    </row>
    <row r="7" spans="1:5" ht="15.75">
      <c r="A7" s="22">
        <v>2</v>
      </c>
      <c r="B7" s="24" t="s">
        <v>80</v>
      </c>
      <c r="C7" s="25" t="s">
        <v>81</v>
      </c>
      <c r="D7" s="26">
        <v>7177.8</v>
      </c>
      <c r="E7" s="27">
        <v>41456</v>
      </c>
    </row>
    <row r="8" spans="1:5" ht="15.75">
      <c r="A8" s="22">
        <v>3</v>
      </c>
      <c r="B8" s="24" t="s">
        <v>50</v>
      </c>
      <c r="C8" s="25" t="s">
        <v>69</v>
      </c>
      <c r="D8" s="26">
        <v>2920.15</v>
      </c>
      <c r="E8" s="27">
        <v>41518</v>
      </c>
    </row>
    <row r="9" spans="1:5" ht="15.75">
      <c r="A9" s="22">
        <v>4</v>
      </c>
      <c r="B9" s="28" t="s">
        <v>82</v>
      </c>
      <c r="C9" s="25" t="s">
        <v>83</v>
      </c>
      <c r="D9" s="26">
        <f>2636.85*5</f>
        <v>13184.25</v>
      </c>
      <c r="E9" s="27">
        <v>41456</v>
      </c>
    </row>
    <row r="10" spans="1:5" ht="15.75">
      <c r="A10" s="22">
        <v>5</v>
      </c>
      <c r="B10" s="24" t="s">
        <v>84</v>
      </c>
      <c r="C10" s="25"/>
      <c r="D10" s="26">
        <v>2210.85</v>
      </c>
      <c r="E10" s="27">
        <v>41456</v>
      </c>
    </row>
    <row r="11" spans="1:5" ht="15.75">
      <c r="A11" s="22">
        <v>6</v>
      </c>
      <c r="B11" s="24" t="s">
        <v>85</v>
      </c>
      <c r="C11" s="25" t="s">
        <v>86</v>
      </c>
      <c r="D11" s="26">
        <f>950*2</f>
        <v>1900</v>
      </c>
      <c r="E11" s="27">
        <v>41426</v>
      </c>
    </row>
    <row r="12" spans="1:5" ht="15.75">
      <c r="A12" s="22">
        <v>7</v>
      </c>
      <c r="B12" s="28" t="s">
        <v>51</v>
      </c>
      <c r="C12" s="25" t="s">
        <v>87</v>
      </c>
      <c r="D12" s="29">
        <v>7005.34</v>
      </c>
      <c r="E12" s="27">
        <v>41609</v>
      </c>
    </row>
    <row r="13" spans="1:5" ht="15.75">
      <c r="A13" s="22">
        <v>8</v>
      </c>
      <c r="B13" s="28" t="s">
        <v>66</v>
      </c>
      <c r="C13" s="25"/>
      <c r="D13" s="26">
        <v>13000</v>
      </c>
      <c r="E13" s="27">
        <v>41426</v>
      </c>
    </row>
    <row r="14" spans="1:5" ht="15.75">
      <c r="A14" s="22">
        <v>9</v>
      </c>
      <c r="B14" s="28" t="s">
        <v>52</v>
      </c>
      <c r="C14" s="25" t="s">
        <v>68</v>
      </c>
      <c r="D14" s="29">
        <v>2280</v>
      </c>
      <c r="E14" s="27">
        <v>41395</v>
      </c>
    </row>
    <row r="15" spans="1:5" ht="15.75">
      <c r="A15" s="22">
        <v>10</v>
      </c>
      <c r="B15" s="28" t="s">
        <v>88</v>
      </c>
      <c r="C15" s="25"/>
      <c r="D15" s="29">
        <v>1396.7185905730241</v>
      </c>
      <c r="E15" s="27">
        <v>41426</v>
      </c>
    </row>
    <row r="16" spans="1:5" ht="15.75">
      <c r="A16" s="22">
        <v>11</v>
      </c>
      <c r="B16" s="24" t="s">
        <v>53</v>
      </c>
      <c r="C16" s="25" t="s">
        <v>54</v>
      </c>
      <c r="D16" s="29">
        <v>8083.53</v>
      </c>
      <c r="E16" s="27" t="s">
        <v>55</v>
      </c>
    </row>
    <row r="17" spans="1:5" ht="15.75">
      <c r="A17" s="22">
        <v>12</v>
      </c>
      <c r="B17" s="24" t="s">
        <v>56</v>
      </c>
      <c r="C17" s="25"/>
      <c r="D17" s="29">
        <v>2560.6507493838776</v>
      </c>
      <c r="E17" s="27">
        <v>41426</v>
      </c>
    </row>
    <row r="18" spans="1:5" ht="15.75">
      <c r="A18" s="47" t="s">
        <v>57</v>
      </c>
      <c r="B18" s="48"/>
      <c r="C18" s="49"/>
      <c r="D18" s="30">
        <f>SUM(D6:D17)</f>
        <v>102229.5393399569</v>
      </c>
      <c r="E18" s="31" t="s">
        <v>5</v>
      </c>
    </row>
  </sheetData>
  <sheetProtection/>
  <mergeCells count="3">
    <mergeCell ref="A2:E2"/>
    <mergeCell ref="A4:E4"/>
    <mergeCell ref="A18:C18"/>
  </mergeCells>
  <printOptions/>
  <pageMargins left="0.39" right="0.11" top="0.72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85" zoomScaleNormal="85" zoomScalePageLayoutView="0" workbookViewId="0" topLeftCell="A1">
      <selection activeCell="B25" sqref="B25"/>
    </sheetView>
  </sheetViews>
  <sheetFormatPr defaultColWidth="9.140625" defaultRowHeight="12.75"/>
  <cols>
    <col min="1" max="1" width="6.7109375" style="19" customWidth="1"/>
    <col min="2" max="2" width="49.421875" style="19" bestFit="1" customWidth="1"/>
    <col min="3" max="3" width="25.140625" style="20" bestFit="1" customWidth="1"/>
    <col min="4" max="4" width="14.421875" style="20" bestFit="1" customWidth="1"/>
    <col min="5" max="6" width="16.28125" style="20" customWidth="1"/>
    <col min="7" max="7" width="14.421875" style="20" customWidth="1"/>
    <col min="8" max="8" width="16.28125" style="20" customWidth="1"/>
    <col min="9" max="9" width="16.140625" style="20" bestFit="1" customWidth="1"/>
    <col min="10" max="10" width="12.28125" style="19" customWidth="1"/>
    <col min="11" max="11" width="12.140625" style="19" bestFit="1" customWidth="1"/>
    <col min="12" max="12" width="9.140625" style="19" customWidth="1"/>
    <col min="13" max="13" width="42.140625" style="19" bestFit="1" customWidth="1"/>
    <col min="14" max="16384" width="9.140625" style="19" customWidth="1"/>
  </cols>
  <sheetData>
    <row r="1" spans="1:11" ht="18.75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2:9" ht="15.75">
      <c r="B2" s="21"/>
      <c r="C2" s="21"/>
      <c r="D2" s="21"/>
      <c r="E2" s="21"/>
      <c r="F2" s="21"/>
      <c r="G2" s="21"/>
      <c r="H2" s="21"/>
      <c r="I2" s="21"/>
    </row>
    <row r="3" spans="1:11" ht="15.75">
      <c r="A3" s="52" t="s">
        <v>79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23" customFormat="1" ht="15.75">
      <c r="A4" s="50" t="s">
        <v>24</v>
      </c>
      <c r="B4" s="50" t="s">
        <v>25</v>
      </c>
      <c r="C4" s="50" t="s">
        <v>26</v>
      </c>
      <c r="D4" s="50" t="s">
        <v>47</v>
      </c>
      <c r="E4" s="53" t="s">
        <v>27</v>
      </c>
      <c r="F4" s="54"/>
      <c r="G4" s="50" t="s">
        <v>28</v>
      </c>
      <c r="H4" s="50" t="s">
        <v>29</v>
      </c>
      <c r="I4" s="50" t="s">
        <v>30</v>
      </c>
      <c r="J4" s="50" t="s">
        <v>31</v>
      </c>
      <c r="K4" s="50" t="s">
        <v>32</v>
      </c>
    </row>
    <row r="5" spans="1:11" ht="30.75" customHeight="1">
      <c r="A5" s="51"/>
      <c r="B5" s="51"/>
      <c r="C5" s="51"/>
      <c r="D5" s="51"/>
      <c r="E5" s="17" t="s">
        <v>33</v>
      </c>
      <c r="F5" s="17" t="s">
        <v>34</v>
      </c>
      <c r="G5" s="51"/>
      <c r="H5" s="51"/>
      <c r="I5" s="51"/>
      <c r="J5" s="51"/>
      <c r="K5" s="51"/>
    </row>
    <row r="6" spans="1:11" ht="15.75">
      <c r="A6" s="22">
        <v>1</v>
      </c>
      <c r="B6" s="24" t="s">
        <v>67</v>
      </c>
      <c r="C6" s="25" t="s">
        <v>36</v>
      </c>
      <c r="D6" s="25" t="s">
        <v>70</v>
      </c>
      <c r="E6" s="26">
        <v>0.33906850229570806</v>
      </c>
      <c r="F6" s="26">
        <v>0.33906850229570806</v>
      </c>
      <c r="G6" s="29" t="s">
        <v>35</v>
      </c>
      <c r="H6" s="26"/>
      <c r="I6" s="27"/>
      <c r="J6" s="34"/>
      <c r="K6" s="34"/>
    </row>
    <row r="7" spans="1:11" ht="15.75">
      <c r="A7" s="22">
        <v>2</v>
      </c>
      <c r="B7" s="24" t="s">
        <v>80</v>
      </c>
      <c r="C7" s="25" t="s">
        <v>36</v>
      </c>
      <c r="D7" s="25" t="s">
        <v>81</v>
      </c>
      <c r="E7" s="26">
        <v>0.06007778021064134</v>
      </c>
      <c r="F7" s="26">
        <v>0.06007778021064134</v>
      </c>
      <c r="G7" s="29" t="s">
        <v>35</v>
      </c>
      <c r="H7" s="26"/>
      <c r="I7" s="27"/>
      <c r="J7" s="34"/>
      <c r="K7" s="34"/>
    </row>
    <row r="8" spans="1:11" ht="15.75">
      <c r="A8" s="22">
        <v>3</v>
      </c>
      <c r="B8" s="24" t="s">
        <v>50</v>
      </c>
      <c r="C8" s="25" t="s">
        <v>36</v>
      </c>
      <c r="D8" s="25" t="s">
        <v>69</v>
      </c>
      <c r="E8" s="26">
        <v>0.024441490412397158</v>
      </c>
      <c r="F8" s="26">
        <v>0.024441490412397158</v>
      </c>
      <c r="G8" s="29" t="s">
        <v>35</v>
      </c>
      <c r="H8" s="26"/>
      <c r="I8" s="27"/>
      <c r="J8" s="34"/>
      <c r="K8" s="34"/>
    </row>
    <row r="9" spans="1:11" ht="15.75">
      <c r="A9" s="22">
        <v>4</v>
      </c>
      <c r="B9" s="28" t="s">
        <v>82</v>
      </c>
      <c r="C9" s="25" t="s">
        <v>36</v>
      </c>
      <c r="D9" s="25" t="s">
        <v>83</v>
      </c>
      <c r="E9" s="29">
        <v>0.1103514271423205</v>
      </c>
      <c r="F9" s="29">
        <v>0.1103514271423205</v>
      </c>
      <c r="G9" s="29" t="s">
        <v>35</v>
      </c>
      <c r="H9" s="29"/>
      <c r="I9" s="27"/>
      <c r="J9" s="34"/>
      <c r="K9" s="34"/>
    </row>
    <row r="10" spans="1:11" ht="15.75">
      <c r="A10" s="22">
        <v>5</v>
      </c>
      <c r="B10" s="24" t="s">
        <v>84</v>
      </c>
      <c r="C10" s="25" t="s">
        <v>36</v>
      </c>
      <c r="D10" s="25"/>
      <c r="E10" s="29">
        <v>0.01850468951192516</v>
      </c>
      <c r="F10" s="29">
        <v>0.01850468951192516</v>
      </c>
      <c r="G10" s="29" t="s">
        <v>35</v>
      </c>
      <c r="H10" s="29"/>
      <c r="I10" s="27"/>
      <c r="J10" s="34"/>
      <c r="K10" s="34"/>
    </row>
    <row r="11" spans="1:11" ht="15.75">
      <c r="A11" s="22">
        <v>6</v>
      </c>
      <c r="B11" s="24" t="s">
        <v>85</v>
      </c>
      <c r="C11" s="25" t="s">
        <v>36</v>
      </c>
      <c r="D11" s="25" t="s">
        <v>86</v>
      </c>
      <c r="E11" s="29">
        <v>0.01590289258550232</v>
      </c>
      <c r="F11" s="29">
        <v>0.01590289258550232</v>
      </c>
      <c r="G11" s="29" t="s">
        <v>35</v>
      </c>
      <c r="H11" s="29"/>
      <c r="I11" s="27"/>
      <c r="J11" s="34"/>
      <c r="K11" s="34"/>
    </row>
    <row r="12" spans="1:11" ht="15.75">
      <c r="A12" s="22">
        <v>7</v>
      </c>
      <c r="B12" s="28" t="s">
        <v>51</v>
      </c>
      <c r="C12" s="33" t="s">
        <v>37</v>
      </c>
      <c r="D12" s="25" t="s">
        <v>87</v>
      </c>
      <c r="E12" s="29">
        <v>0.058634299760485696</v>
      </c>
      <c r="F12" s="29">
        <v>0.058634299760485696</v>
      </c>
      <c r="G12" s="29" t="s">
        <v>35</v>
      </c>
      <c r="H12" s="29"/>
      <c r="I12" s="27"/>
      <c r="J12" s="34"/>
      <c r="K12" s="34"/>
    </row>
    <row r="13" spans="1:11" ht="25.5">
      <c r="A13" s="22">
        <v>8</v>
      </c>
      <c r="B13" s="28" t="s">
        <v>66</v>
      </c>
      <c r="C13" s="18" t="s">
        <v>38</v>
      </c>
      <c r="D13" s="25"/>
      <c r="E13" s="29">
        <v>0.10880926505870009</v>
      </c>
      <c r="F13" s="29">
        <v>0.10880926505870009</v>
      </c>
      <c r="G13" s="29" t="s">
        <v>35</v>
      </c>
      <c r="H13" s="29"/>
      <c r="I13" s="27"/>
      <c r="J13" s="34"/>
      <c r="K13" s="34"/>
    </row>
    <row r="14" spans="1:11" ht="15.75">
      <c r="A14" s="22">
        <v>9</v>
      </c>
      <c r="B14" s="28" t="s">
        <v>52</v>
      </c>
      <c r="C14" s="25" t="s">
        <v>36</v>
      </c>
      <c r="D14" s="25" t="s">
        <v>68</v>
      </c>
      <c r="E14" s="29">
        <v>0.019083471102602785</v>
      </c>
      <c r="F14" s="29">
        <v>0.019083471102602785</v>
      </c>
      <c r="G14" s="29" t="s">
        <v>35</v>
      </c>
      <c r="H14" s="29"/>
      <c r="I14" s="27"/>
      <c r="J14" s="34"/>
      <c r="K14" s="34"/>
    </row>
    <row r="15" spans="1:11" ht="15.75">
      <c r="A15" s="22">
        <v>10</v>
      </c>
      <c r="B15" s="28" t="s">
        <v>88</v>
      </c>
      <c r="C15" s="33" t="s">
        <v>37</v>
      </c>
      <c r="D15" s="25"/>
      <c r="E15" s="29">
        <v>0.011690455641082629</v>
      </c>
      <c r="F15" s="29">
        <v>0.011690455641082629</v>
      </c>
      <c r="G15" s="29" t="s">
        <v>35</v>
      </c>
      <c r="H15" s="29"/>
      <c r="I15" s="27"/>
      <c r="J15" s="34"/>
      <c r="K15" s="34"/>
    </row>
    <row r="16" spans="1:11" ht="15.75">
      <c r="A16" s="22">
        <v>11</v>
      </c>
      <c r="B16" s="24" t="s">
        <v>53</v>
      </c>
      <c r="C16" s="25" t="s">
        <v>36</v>
      </c>
      <c r="D16" s="25" t="s">
        <v>54</v>
      </c>
      <c r="E16" s="29">
        <v>0.06765868910615029</v>
      </c>
      <c r="F16" s="29">
        <v>0.06765868910615029</v>
      </c>
      <c r="G16" s="29" t="s">
        <v>35</v>
      </c>
      <c r="H16" s="29"/>
      <c r="I16" s="27"/>
      <c r="J16" s="34"/>
      <c r="K16" s="34"/>
    </row>
    <row r="17" spans="1:11" ht="15.75">
      <c r="A17" s="22">
        <v>12</v>
      </c>
      <c r="B17" s="24" t="s">
        <v>56</v>
      </c>
      <c r="C17" s="25" t="s">
        <v>60</v>
      </c>
      <c r="D17" s="25"/>
      <c r="E17" s="29">
        <v>0.02143250200865149</v>
      </c>
      <c r="F17" s="29">
        <v>0.02143250200865149</v>
      </c>
      <c r="G17" s="29" t="s">
        <v>35</v>
      </c>
      <c r="H17" s="29"/>
      <c r="I17" s="27"/>
      <c r="J17" s="34"/>
      <c r="K17" s="34"/>
    </row>
    <row r="18" spans="1:11" ht="15.75">
      <c r="A18" s="47" t="s">
        <v>57</v>
      </c>
      <c r="B18" s="48"/>
      <c r="C18" s="48"/>
      <c r="D18" s="49"/>
      <c r="E18" s="30">
        <f>SUM(E6:E17)</f>
        <v>0.8556554648361676</v>
      </c>
      <c r="F18" s="30">
        <f>SUM(F6:F17)</f>
        <v>0.8556554648361676</v>
      </c>
      <c r="G18" s="30"/>
      <c r="H18" s="30"/>
      <c r="I18" s="35"/>
      <c r="J18" s="34"/>
      <c r="K18" s="34"/>
    </row>
    <row r="19" ht="15">
      <c r="I19" s="32"/>
    </row>
    <row r="20" spans="3:9" ht="15">
      <c r="C20" s="19"/>
      <c r="D20" s="19"/>
      <c r="E20" s="19"/>
      <c r="F20" s="19"/>
      <c r="G20" s="19"/>
      <c r="H20" s="19"/>
      <c r="I20" s="19"/>
    </row>
    <row r="21" spans="3:9" ht="15">
      <c r="C21" s="19"/>
      <c r="D21" s="19"/>
      <c r="E21" s="19"/>
      <c r="F21" s="19"/>
      <c r="G21" s="19"/>
      <c r="H21" s="19"/>
      <c r="I21" s="19"/>
    </row>
    <row r="22" spans="3:9" ht="15">
      <c r="C22" s="19"/>
      <c r="D22" s="19"/>
      <c r="E22" s="19"/>
      <c r="F22" s="19"/>
      <c r="G22" s="19"/>
      <c r="H22" s="19"/>
      <c r="I22" s="19"/>
    </row>
    <row r="23" spans="3:9" ht="15">
      <c r="C23" s="19"/>
      <c r="D23" s="19"/>
      <c r="E23" s="19"/>
      <c r="F23" s="19"/>
      <c r="G23" s="19"/>
      <c r="H23" s="19"/>
      <c r="I23" s="19"/>
    </row>
    <row r="24" spans="3:9" ht="15">
      <c r="C24" s="19"/>
      <c r="D24" s="19"/>
      <c r="E24" s="19"/>
      <c r="F24" s="19"/>
      <c r="G24" s="19"/>
      <c r="H24" s="19"/>
      <c r="I24" s="19"/>
    </row>
  </sheetData>
  <sheetProtection/>
  <mergeCells count="13">
    <mergeCell ref="E4:F4"/>
    <mergeCell ref="G4:G5"/>
    <mergeCell ref="H4:H5"/>
    <mergeCell ref="I4:I5"/>
    <mergeCell ref="J4:J5"/>
    <mergeCell ref="K4:K5"/>
    <mergeCell ref="A18:D18"/>
    <mergeCell ref="A1:K1"/>
    <mergeCell ref="A3:K3"/>
    <mergeCell ref="A4:A5"/>
    <mergeCell ref="B4:B5"/>
    <mergeCell ref="C4:C5"/>
    <mergeCell ref="D4:D5"/>
  </mergeCells>
  <printOptions/>
  <pageMargins left="0.39" right="0.11" top="0.7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RWT</cp:lastModifiedBy>
  <cp:lastPrinted>2014-04-01T03:47:56Z</cp:lastPrinted>
  <dcterms:created xsi:type="dcterms:W3CDTF">2013-04-25T08:51:18Z</dcterms:created>
  <dcterms:modified xsi:type="dcterms:W3CDTF">2014-04-01T11:26:37Z</dcterms:modified>
  <cp:category/>
  <cp:version/>
  <cp:contentType/>
  <cp:contentStatus/>
</cp:coreProperties>
</file>